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irill.Adamiya\Downloads\"/>
    </mc:Choice>
  </mc:AlternateContent>
  <bookViews>
    <workbookView xWindow="0" yWindow="0" windowWidth="28800" windowHeight="12330"/>
  </bookViews>
  <sheets>
    <sheet name="Скидки" sheetId="1" r:id="rId1"/>
    <sheet name="Лист1" sheetId="2" r:id="rId2"/>
  </sheets>
  <calcPr calcId="162913" refMode="R1C1"/>
</workbook>
</file>

<file path=xl/calcChain.xml><?xml version="1.0" encoding="utf-8"?>
<calcChain xmlns="http://schemas.openxmlformats.org/spreadsheetml/2006/main">
  <c r="H8" i="1" l="1"/>
  <c r="H9" i="1"/>
  <c r="H14" i="1"/>
  <c r="H15" i="1"/>
  <c r="H7" i="1"/>
  <c r="H44" i="1"/>
  <c r="H43" i="1"/>
  <c r="I44" i="1"/>
  <c r="I43" i="1"/>
  <c r="J44" i="1"/>
  <c r="J43" i="1"/>
  <c r="J40" i="1"/>
  <c r="J39" i="1"/>
  <c r="J38" i="1"/>
  <c r="I40" i="1"/>
  <c r="I39" i="1"/>
  <c r="I38" i="1"/>
  <c r="H39" i="1"/>
  <c r="H40" i="1"/>
  <c r="H3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9" i="1"/>
  <c r="F33" i="1" l="1"/>
  <c r="H33" i="1" s="1"/>
  <c r="F42" i="1"/>
  <c r="F41" i="1"/>
  <c r="F37" i="1"/>
  <c r="F13" i="1"/>
  <c r="H13" i="1" s="1"/>
  <c r="F12" i="1"/>
  <c r="H12" i="1" s="1"/>
  <c r="F11" i="1"/>
  <c r="H11" i="1" s="1"/>
  <c r="F10" i="1"/>
  <c r="H10" i="1" s="1"/>
  <c r="H37" i="1" l="1"/>
  <c r="I37" i="1"/>
  <c r="J37" i="1"/>
  <c r="H41" i="1"/>
  <c r="I41" i="1"/>
  <c r="J41" i="1"/>
  <c r="H42" i="1"/>
  <c r="I42" i="1"/>
  <c r="J42" i="1"/>
  <c r="H3" i="1"/>
  <c r="J3" i="1"/>
  <c r="I3" i="1"/>
  <c r="F15" i="2"/>
  <c r="F10" i="2"/>
  <c r="F19" i="2"/>
  <c r="F12" i="2"/>
  <c r="F6" i="2"/>
  <c r="F5" i="2"/>
  <c r="F4" i="2"/>
  <c r="F18" i="2"/>
  <c r="F17" i="2"/>
  <c r="F16" i="2"/>
  <c r="F7" i="2"/>
  <c r="F14" i="2"/>
  <c r="F13" i="2"/>
  <c r="F11" i="2"/>
</calcChain>
</file>

<file path=xl/sharedStrings.xml><?xml version="1.0" encoding="utf-8"?>
<sst xmlns="http://schemas.openxmlformats.org/spreadsheetml/2006/main" count="96" uniqueCount="59">
  <si>
    <t>Наименование</t>
  </si>
  <si>
    <t>Дата завершения</t>
  </si>
  <si>
    <t>РРЦ со скидкой</t>
  </si>
  <si>
    <t>РРЦ</t>
  </si>
  <si>
    <t>ТЕРМО</t>
  </si>
  <si>
    <t>АКТИВ</t>
  </si>
  <si>
    <t>ШТОРМ</t>
  </si>
  <si>
    <t>ТОК 3</t>
  </si>
  <si>
    <t>ВЕКТОР Е</t>
  </si>
  <si>
    <t>ВЕКТОР</t>
  </si>
  <si>
    <t>ДОЗОР</t>
  </si>
  <si>
    <t>АТАКА 4х4</t>
  </si>
  <si>
    <t>ТОК 4</t>
  </si>
  <si>
    <t>ПИКАП</t>
  </si>
  <si>
    <t>ЛИДЕР 4х4</t>
  </si>
  <si>
    <t>БИЗОН 4х4</t>
  </si>
  <si>
    <t>БИЗОН</t>
  </si>
  <si>
    <t>Грузовой электрический трицикл Rutrike Эксперт ПРО 2000</t>
  </si>
  <si>
    <t>Грузовой электрический трицикл Rutrike Эксперт ПРО Плюс 2200</t>
  </si>
  <si>
    <t>Грузовой электротрицикл Rutrike Антей Pro 1500 60V1200W</t>
  </si>
  <si>
    <t>СКИДКИ НА АККУМУЛЯТОРНЫЕ БАТАРЕИ</t>
  </si>
  <si>
    <t>Литиевый тяговый аккумулятор RuTrike (18650 MnCoNi) 48V24A/H</t>
  </si>
  <si>
    <t>Скидка %</t>
  </si>
  <si>
    <t>Грузовой электротрицикл Rutrike D4 1800 60V1500W</t>
  </si>
  <si>
    <t>Зарядное устройство для свинцовых тяговых аккумуляторов 24V60AН (10A)</t>
  </si>
  <si>
    <t>Зарядное устройство интеллектуальное для Li литиевых аккумуляторов 24V50AH(10А)</t>
  </si>
  <si>
    <t>Зарядное устройство интеллектуальное для Li литиевых аккумуляторов 24V50AH(12А) Anderson</t>
  </si>
  <si>
    <t>Зарядное устройство интеллектуальное для LiFePo4 аккумуляторов 24V50AH (12А)</t>
  </si>
  <si>
    <t>Зарядное устройство интеллектуальное для LiFePo4 аккумуляторов 24V60AH (10А</t>
  </si>
  <si>
    <t>ПИКАП Е</t>
  </si>
  <si>
    <t>Электрический погрузчик RTA БРАВО 4x4</t>
  </si>
  <si>
    <t>АКЦИЯ - ПРОМО-СКИДКИ НА ТЕХНИКУ RTA</t>
  </si>
  <si>
    <t>Платформенная тележка электрическая RuTrike КАРА</t>
  </si>
  <si>
    <t>Платформенная тележка электрическая RuTrike КАРА КУНГ</t>
  </si>
  <si>
    <t>Платформенная тележка электрическая RuTrike ПАЛИСАД ЯРУС</t>
  </si>
  <si>
    <t>Скидка</t>
  </si>
  <si>
    <t>Тяговый аккумулятор RuTrike 6-DZF-12 (12V13A/H C3)</t>
  </si>
  <si>
    <t>Тяговый аккумулятор RuTrike 6-DZF-28 (12V28A/H C3)</t>
  </si>
  <si>
    <t>Тяговый аккумулятор RuTrike 6-EVF-32 (12V32A/H C3)</t>
  </si>
  <si>
    <t>Тяговый аккумулятор RuTrike 6-F-7 (12V7A/H C20)</t>
  </si>
  <si>
    <t>Тяговый аккумулятор RuTrike 6-F-7,5 (12V7,5A/H C20)</t>
  </si>
  <si>
    <t>СКИДКИ НА ТРИЦИКЛЫ И СКЛАДСКУЮ ТЕХНИКУ</t>
  </si>
  <si>
    <t>Грузовой электротрицикл Rutrike Титан NEXT 2000 60V1500W</t>
  </si>
  <si>
    <t>Грузовой электротрицикл Rutrike Дукат 1500 60V1000W</t>
  </si>
  <si>
    <t>Грузовой электротрицикл Rutrike Мастер 1500 60V1000W</t>
  </si>
  <si>
    <t>Тяговый аккумулятор RuTrike 6-DZF-24 (12V24A/H C2)</t>
  </si>
  <si>
    <t>Тяговый аккумулятор RuTrike 6-EVF-52 (12V52A/H C3)</t>
  </si>
  <si>
    <t>Электровелосипед Eltreco BRO 500</t>
  </si>
  <si>
    <t>Грузовой электротрицикл Rutrike КАРГО Кабина Дуал</t>
  </si>
  <si>
    <t>Грузовой электротрицикл Rutrike Гермес Pro 1500 72V1500W</t>
  </si>
  <si>
    <t>скидка %</t>
  </si>
  <si>
    <t>Новые скидки на товары:</t>
  </si>
  <si>
    <t>ОПТ с учётом скидки</t>
  </si>
  <si>
    <t>Завершилось действие скидок на товары: (цены вернулись к РРЦ и ОПТ)</t>
  </si>
  <si>
    <t>Изменение скидок на товары:</t>
  </si>
  <si>
    <t xml:space="preserve">Опт от 10 </t>
  </si>
  <si>
    <t>Опт до 10</t>
  </si>
  <si>
    <t>ДРОП</t>
  </si>
  <si>
    <t>АКЦИЯ НА ЭЛЕКТРОВЕЛОСИПЕД Eltreco BRO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</si>
</sst>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\ &quot;₽&quot;"/>
  </numFmts>
  <fonts count="11" x14ac:knownFonts="1">
    <font>
      <sz val="11"/>
      <color theme="1"/>
      <name val="Calibri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7">
    <xf numFmtId="0" fontId="0" fillId="0" borderId="0" xfId="0"/>
    <xf numFmtId="3" fontId="3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4" fillId="5" borderId="2" xfId="1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0" fillId="3" borderId="0" xfId="0" applyFill="1" applyBorder="1"/>
    <xf numFmtId="0" fontId="8" fillId="0" borderId="2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44" fontId="4" fillId="3" borderId="0" xfId="2" applyFont="1" applyFill="1" applyBorder="1" applyAlignment="1">
      <alignment horizontal="center" vertical="center"/>
    </xf>
    <xf numFmtId="44" fontId="0" fillId="3" borderId="0" xfId="2" applyFont="1" applyFill="1" applyBorder="1" applyAlignment="1">
      <alignment horizontal="center" vertical="center"/>
    </xf>
    <xf numFmtId="44" fontId="4" fillId="5" borderId="2" xfId="2" applyFont="1" applyFill="1" applyBorder="1" applyAlignment="1">
      <alignment horizontal="center" vertical="center"/>
    </xf>
    <xf numFmtId="44" fontId="8" fillId="0" borderId="0" xfId="2" applyFont="1" applyAlignment="1">
      <alignment horizontal="center"/>
    </xf>
    <xf numFmtId="44" fontId="8" fillId="3" borderId="0" xfId="2" applyFont="1" applyFill="1" applyBorder="1" applyAlignment="1">
      <alignment horizontal="center" vertical="center"/>
    </xf>
    <xf numFmtId="44" fontId="8" fillId="3" borderId="0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 vertical="center"/>
    </xf>
    <xf numFmtId="44" fontId="7" fillId="3" borderId="2" xfId="2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indent="1"/>
    </xf>
    <xf numFmtId="3" fontId="3" fillId="6" borderId="6" xfId="0" applyNumberFormat="1" applyFont="1" applyFill="1" applyBorder="1" applyAlignment="1">
      <alignment horizontal="center" vertical="center"/>
    </xf>
    <xf numFmtId="164" fontId="4" fillId="6" borderId="6" xfId="1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indent="1"/>
    </xf>
    <xf numFmtId="3" fontId="3" fillId="6" borderId="12" xfId="0" applyNumberFormat="1" applyFont="1" applyFill="1" applyBorder="1" applyAlignment="1">
      <alignment horizontal="center" vertical="center"/>
    </xf>
    <xf numFmtId="164" fontId="4" fillId="6" borderId="12" xfId="1" applyNumberFormat="1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4" fontId="2" fillId="5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3" fontId="3" fillId="0" borderId="4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65" fontId="4" fillId="6" borderId="12" xfId="1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/>
    </xf>
    <xf numFmtId="165" fontId="4" fillId="6" borderId="6" xfId="1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3" fillId="6" borderId="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3" fillId="0" borderId="2" xfId="0" applyNumberFormat="1" applyFont="1" applyBorder="1"/>
    <xf numFmtId="14" fontId="3" fillId="6" borderId="16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/>
    <xf numFmtId="0" fontId="3" fillId="6" borderId="3" xfId="0" applyFont="1" applyFill="1" applyBorder="1" applyAlignment="1">
      <alignment horizontal="left" vertical="center" indent="1"/>
    </xf>
    <xf numFmtId="0" fontId="3" fillId="6" borderId="15" xfId="0" applyFont="1" applyFill="1" applyBorder="1" applyAlignment="1">
      <alignment horizontal="left" vertical="center" inden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L8" sqref="L8"/>
    </sheetView>
  </sheetViews>
  <sheetFormatPr defaultColWidth="9" defaultRowHeight="15" x14ac:dyDescent="0.25"/>
  <cols>
    <col min="1" max="1" width="4" customWidth="1"/>
    <col min="2" max="2" width="46.85546875" customWidth="1"/>
    <col min="3" max="3" width="54" customWidth="1"/>
    <col min="4" max="4" width="19" customWidth="1"/>
    <col min="5" max="6" width="21" customWidth="1"/>
    <col min="7" max="7" width="18.7109375" customWidth="1"/>
    <col min="8" max="8" width="13.28515625" bestFit="1" customWidth="1"/>
    <col min="9" max="10" width="13.140625" bestFit="1" customWidth="1"/>
  </cols>
  <sheetData>
    <row r="1" spans="1:10" ht="28.5" customHeight="1" thickBot="1" x14ac:dyDescent="0.3">
      <c r="A1" s="2"/>
      <c r="B1" s="65" t="s">
        <v>58</v>
      </c>
      <c r="C1" s="66"/>
      <c r="D1" s="66"/>
      <c r="E1" s="66"/>
      <c r="F1" s="66"/>
      <c r="G1" s="67"/>
      <c r="H1">
        <v>1.3</v>
      </c>
      <c r="I1">
        <v>1.2</v>
      </c>
      <c r="J1">
        <v>1.1499999999999999</v>
      </c>
    </row>
    <row r="2" spans="1:10" ht="28.5" customHeight="1" thickBot="1" x14ac:dyDescent="0.3">
      <c r="A2" s="2"/>
      <c r="B2" s="68" t="s">
        <v>0</v>
      </c>
      <c r="C2" s="69"/>
      <c r="D2" s="7" t="s">
        <v>3</v>
      </c>
      <c r="E2" s="7" t="s">
        <v>22</v>
      </c>
      <c r="F2" s="10" t="s">
        <v>2</v>
      </c>
      <c r="G2" s="55" t="s">
        <v>1</v>
      </c>
      <c r="H2" s="56" t="s">
        <v>55</v>
      </c>
      <c r="I2" s="56" t="s">
        <v>56</v>
      </c>
      <c r="J2" s="56" t="s">
        <v>57</v>
      </c>
    </row>
    <row r="3" spans="1:10" ht="21" customHeight="1" thickBot="1" x14ac:dyDescent="0.3">
      <c r="A3" s="2"/>
      <c r="B3" s="85" t="s">
        <v>47</v>
      </c>
      <c r="C3" s="86"/>
      <c r="D3" s="34">
        <v>139900</v>
      </c>
      <c r="E3" s="35">
        <v>15</v>
      </c>
      <c r="F3" s="60">
        <v>118915</v>
      </c>
      <c r="G3" s="83">
        <v>45412</v>
      </c>
      <c r="H3" s="82">
        <f>$F$3/H1</f>
        <v>91473.076923076922</v>
      </c>
      <c r="I3" s="82">
        <f t="shared" ref="I3:J3" si="0">$F$3/I1</f>
        <v>99095.833333333343</v>
      </c>
      <c r="J3" s="82">
        <f t="shared" si="0"/>
        <v>103404.34782608696</v>
      </c>
    </row>
    <row r="4" spans="1:10" s="54" customFormat="1" ht="21" customHeight="1" thickBot="1" x14ac:dyDescent="0.3">
      <c r="A4" s="48"/>
      <c r="B4" s="49"/>
      <c r="C4" s="50"/>
      <c r="D4" s="51"/>
      <c r="E4" s="52"/>
      <c r="F4" s="52"/>
      <c r="G4" s="53"/>
    </row>
    <row r="5" spans="1:10" ht="29.25" customHeight="1" thickBot="1" x14ac:dyDescent="0.3">
      <c r="A5" s="2"/>
      <c r="B5" s="65" t="s">
        <v>41</v>
      </c>
      <c r="C5" s="66"/>
      <c r="D5" s="66"/>
      <c r="E5" s="66"/>
      <c r="F5" s="66"/>
      <c r="G5" s="67"/>
      <c r="H5" s="54">
        <v>1.1499999999999999</v>
      </c>
      <c r="I5" s="54">
        <v>1.1499999999999999</v>
      </c>
      <c r="J5" s="54">
        <v>1.1499999999999999</v>
      </c>
    </row>
    <row r="6" spans="1:10" ht="21" customHeight="1" x14ac:dyDescent="0.25">
      <c r="A6" s="2"/>
      <c r="B6" s="68" t="s">
        <v>0</v>
      </c>
      <c r="C6" s="69"/>
      <c r="D6" s="7" t="s">
        <v>3</v>
      </c>
      <c r="E6" s="7" t="s">
        <v>22</v>
      </c>
      <c r="F6" s="10" t="s">
        <v>2</v>
      </c>
      <c r="G6" s="8" t="s">
        <v>1</v>
      </c>
      <c r="H6" s="56" t="s">
        <v>55</v>
      </c>
      <c r="I6" s="56" t="s">
        <v>56</v>
      </c>
      <c r="J6" s="56" t="s">
        <v>57</v>
      </c>
    </row>
    <row r="7" spans="1:10" ht="21" customHeight="1" x14ac:dyDescent="0.25">
      <c r="A7" s="2"/>
      <c r="B7" s="76" t="s">
        <v>23</v>
      </c>
      <c r="C7" s="76"/>
      <c r="D7" s="17">
        <v>214900</v>
      </c>
      <c r="E7" s="16"/>
      <c r="F7" s="57"/>
      <c r="G7" s="47"/>
      <c r="H7" s="82">
        <f>D7/$H$5</f>
        <v>186869.56521739133</v>
      </c>
      <c r="I7" s="82">
        <v>186869.56521739133</v>
      </c>
      <c r="J7" s="82">
        <v>186869.56521739133</v>
      </c>
    </row>
    <row r="8" spans="1:10" ht="21" customHeight="1" x14ac:dyDescent="0.25">
      <c r="A8" s="2"/>
      <c r="B8" s="76" t="s">
        <v>17</v>
      </c>
      <c r="C8" s="76"/>
      <c r="D8" s="17">
        <v>315900</v>
      </c>
      <c r="E8" s="16"/>
      <c r="F8" s="57"/>
      <c r="G8" s="47"/>
      <c r="H8" s="82">
        <f t="shared" ref="H8:H15" si="1">D8/$H$5</f>
        <v>274695.65217391308</v>
      </c>
      <c r="I8" s="82">
        <v>274695.65217391308</v>
      </c>
      <c r="J8" s="82">
        <v>274695.65217391308</v>
      </c>
    </row>
    <row r="9" spans="1:10" ht="21" customHeight="1" x14ac:dyDescent="0.25">
      <c r="A9" s="2"/>
      <c r="B9" s="76" t="s">
        <v>18</v>
      </c>
      <c r="C9" s="76"/>
      <c r="D9" s="17">
        <v>399900</v>
      </c>
      <c r="E9" s="16"/>
      <c r="F9" s="57"/>
      <c r="G9" s="47"/>
      <c r="H9" s="82">
        <f t="shared" si="1"/>
        <v>347739.13043478265</v>
      </c>
      <c r="I9" s="82">
        <v>347739.13043478265</v>
      </c>
      <c r="J9" s="82">
        <v>347739.13043478265</v>
      </c>
    </row>
    <row r="10" spans="1:10" ht="21" customHeight="1" x14ac:dyDescent="0.25">
      <c r="A10" s="2"/>
      <c r="B10" s="70" t="s">
        <v>42</v>
      </c>
      <c r="C10" s="71"/>
      <c r="D10" s="36">
        <v>299900</v>
      </c>
      <c r="E10" s="37">
        <v>10</v>
      </c>
      <c r="F10" s="59">
        <f>D10/100*90</f>
        <v>269910</v>
      </c>
      <c r="G10" s="38">
        <v>45397</v>
      </c>
      <c r="H10" s="82">
        <f>F10/$H$5</f>
        <v>234704.34782608697</v>
      </c>
      <c r="I10" s="82">
        <v>234704.34782608697</v>
      </c>
      <c r="J10" s="82">
        <v>234704.347826087</v>
      </c>
    </row>
    <row r="11" spans="1:10" ht="21" customHeight="1" x14ac:dyDescent="0.25">
      <c r="A11" s="2"/>
      <c r="B11" s="70" t="s">
        <v>32</v>
      </c>
      <c r="C11" s="71"/>
      <c r="D11" s="36">
        <v>389900</v>
      </c>
      <c r="E11" s="37">
        <v>25</v>
      </c>
      <c r="F11" s="59">
        <f>D11/100*75</f>
        <v>292425</v>
      </c>
      <c r="G11" s="38">
        <v>45412</v>
      </c>
      <c r="H11" s="82">
        <f t="shared" ref="H11:H13" si="2">F11/$H$5</f>
        <v>254282.60869565219</v>
      </c>
      <c r="I11" s="82">
        <v>254282.60869565219</v>
      </c>
      <c r="J11" s="82">
        <v>254282.60869565219</v>
      </c>
    </row>
    <row r="12" spans="1:10" ht="21" customHeight="1" x14ac:dyDescent="0.25">
      <c r="A12" s="2"/>
      <c r="B12" s="39" t="s">
        <v>33</v>
      </c>
      <c r="C12" s="39"/>
      <c r="D12" s="36">
        <v>399900</v>
      </c>
      <c r="E12" s="37">
        <v>25</v>
      </c>
      <c r="F12" s="59">
        <f>D12/100*75</f>
        <v>299925</v>
      </c>
      <c r="G12" s="38">
        <v>45412</v>
      </c>
      <c r="H12" s="82">
        <f t="shared" si="2"/>
        <v>260804.34782608697</v>
      </c>
      <c r="I12" s="82">
        <v>260804.34782608697</v>
      </c>
      <c r="J12" s="82">
        <v>260804.34782608697</v>
      </c>
    </row>
    <row r="13" spans="1:10" ht="21" customHeight="1" x14ac:dyDescent="0.25">
      <c r="A13" s="2"/>
      <c r="B13" s="39" t="s">
        <v>34</v>
      </c>
      <c r="C13" s="39"/>
      <c r="D13" s="36">
        <v>369900</v>
      </c>
      <c r="E13" s="37">
        <v>25</v>
      </c>
      <c r="F13" s="59">
        <f>D13/100*75</f>
        <v>277425</v>
      </c>
      <c r="G13" s="38">
        <v>45412</v>
      </c>
      <c r="H13" s="82">
        <f t="shared" si="2"/>
        <v>241239.13043478262</v>
      </c>
      <c r="I13" s="82">
        <v>241239.13043478262</v>
      </c>
      <c r="J13" s="82">
        <v>241239.13043478262</v>
      </c>
    </row>
    <row r="14" spans="1:10" ht="21" customHeight="1" x14ac:dyDescent="0.25">
      <c r="A14" s="2"/>
      <c r="B14" s="63" t="s">
        <v>43</v>
      </c>
      <c r="C14" s="64"/>
      <c r="D14" s="17">
        <v>199900</v>
      </c>
      <c r="E14" s="16"/>
      <c r="F14" s="57"/>
      <c r="G14" s="47"/>
      <c r="H14" s="82">
        <f t="shared" si="1"/>
        <v>173826.08695652176</v>
      </c>
      <c r="I14" s="82">
        <v>173826.08695652176</v>
      </c>
      <c r="J14" s="82">
        <v>173826.08695652176</v>
      </c>
    </row>
    <row r="15" spans="1:10" ht="21" customHeight="1" x14ac:dyDescent="0.25">
      <c r="A15" s="2"/>
      <c r="B15" s="63" t="s">
        <v>19</v>
      </c>
      <c r="C15" s="64"/>
      <c r="D15" s="17">
        <v>219900</v>
      </c>
      <c r="E15" s="16"/>
      <c r="F15" s="57"/>
      <c r="G15" s="47"/>
      <c r="H15" s="82">
        <f t="shared" si="1"/>
        <v>191217.39130434784</v>
      </c>
      <c r="I15" s="82">
        <v>191217.39130434784</v>
      </c>
      <c r="J15" s="82">
        <v>191217.39130434784</v>
      </c>
    </row>
    <row r="16" spans="1:10" ht="29.25" customHeight="1" thickBot="1" x14ac:dyDescent="0.3">
      <c r="A16" s="2"/>
      <c r="B16" s="9"/>
      <c r="C16" s="9"/>
      <c r="D16" s="4"/>
      <c r="E16" s="5"/>
      <c r="F16" s="5"/>
      <c r="G16" s="11"/>
    </row>
    <row r="17" spans="1:10" ht="33.75" customHeight="1" thickBot="1" x14ac:dyDescent="0.3">
      <c r="A17" s="2"/>
      <c r="B17" s="65" t="s">
        <v>31</v>
      </c>
      <c r="C17" s="66"/>
      <c r="D17" s="66"/>
      <c r="E17" s="66"/>
      <c r="F17" s="66"/>
      <c r="G17" s="67"/>
      <c r="H17" s="46">
        <v>1.05</v>
      </c>
      <c r="I17" s="46">
        <v>1.05</v>
      </c>
      <c r="J17" s="46">
        <v>1.05</v>
      </c>
    </row>
    <row r="18" spans="1:10" ht="21" customHeight="1" thickBot="1" x14ac:dyDescent="0.3">
      <c r="A18" s="2"/>
      <c r="B18" s="73" t="s">
        <v>0</v>
      </c>
      <c r="C18" s="74"/>
      <c r="D18" s="13" t="s">
        <v>3</v>
      </c>
      <c r="E18" s="13" t="s">
        <v>35</v>
      </c>
      <c r="F18" s="13" t="s">
        <v>2</v>
      </c>
      <c r="G18" s="14" t="s">
        <v>1</v>
      </c>
      <c r="H18" s="56" t="s">
        <v>55</v>
      </c>
      <c r="I18" s="56" t="s">
        <v>56</v>
      </c>
      <c r="J18" s="56" t="s">
        <v>57</v>
      </c>
    </row>
    <row r="19" spans="1:10" ht="21" customHeight="1" x14ac:dyDescent="0.25">
      <c r="A19" s="2"/>
      <c r="B19" s="75" t="s">
        <v>4</v>
      </c>
      <c r="C19" s="75"/>
      <c r="D19" s="40">
        <v>1950000</v>
      </c>
      <c r="E19" s="41"/>
      <c r="F19" s="58">
        <v>949000</v>
      </c>
      <c r="G19" s="42">
        <v>45392</v>
      </c>
      <c r="H19" s="82">
        <f>F19/$H$17</f>
        <v>903809.52380952379</v>
      </c>
      <c r="I19" s="82">
        <v>903809.52380952379</v>
      </c>
      <c r="J19" s="82">
        <v>903809.52380952379</v>
      </c>
    </row>
    <row r="20" spans="1:10" ht="21" customHeight="1" x14ac:dyDescent="0.25">
      <c r="A20" s="2"/>
      <c r="B20" s="72" t="s">
        <v>5</v>
      </c>
      <c r="C20" s="72"/>
      <c r="D20" s="36">
        <v>1799900</v>
      </c>
      <c r="E20" s="37"/>
      <c r="F20" s="59">
        <v>749000</v>
      </c>
      <c r="G20" s="38">
        <v>45392</v>
      </c>
      <c r="H20" s="82">
        <f t="shared" ref="H20:H33" si="3">F20/$H$17</f>
        <v>713333.33333333326</v>
      </c>
      <c r="I20" s="82">
        <v>713333.33333333326</v>
      </c>
      <c r="J20" s="82">
        <v>713333.33333333326</v>
      </c>
    </row>
    <row r="21" spans="1:10" ht="21" customHeight="1" x14ac:dyDescent="0.25">
      <c r="A21" s="2"/>
      <c r="B21" s="72" t="s">
        <v>6</v>
      </c>
      <c r="C21" s="72"/>
      <c r="D21" s="36">
        <v>1599900</v>
      </c>
      <c r="E21" s="37"/>
      <c r="F21" s="59">
        <v>949000</v>
      </c>
      <c r="G21" s="38">
        <v>45392</v>
      </c>
      <c r="H21" s="82">
        <f t="shared" si="3"/>
        <v>903809.52380952379</v>
      </c>
      <c r="I21" s="82">
        <v>903809.52380952379</v>
      </c>
      <c r="J21" s="82">
        <v>903809.52380952379</v>
      </c>
    </row>
    <row r="22" spans="1:10" ht="21" customHeight="1" x14ac:dyDescent="0.25">
      <c r="A22" s="2"/>
      <c r="B22" s="72" t="s">
        <v>7</v>
      </c>
      <c r="C22" s="72"/>
      <c r="D22" s="36">
        <v>1130000</v>
      </c>
      <c r="E22" s="37"/>
      <c r="F22" s="59">
        <v>499000</v>
      </c>
      <c r="G22" s="38">
        <v>45392</v>
      </c>
      <c r="H22" s="82">
        <f t="shared" si="3"/>
        <v>475238.09523809521</v>
      </c>
      <c r="I22" s="82">
        <v>475238.09523809521</v>
      </c>
      <c r="J22" s="82">
        <v>475238.09523809521</v>
      </c>
    </row>
    <row r="23" spans="1:10" ht="21" customHeight="1" x14ac:dyDescent="0.25">
      <c r="A23" s="2"/>
      <c r="B23" s="70" t="s">
        <v>12</v>
      </c>
      <c r="C23" s="71"/>
      <c r="D23" s="36">
        <v>1120000</v>
      </c>
      <c r="E23" s="37"/>
      <c r="F23" s="59">
        <v>555000</v>
      </c>
      <c r="G23" s="42">
        <v>45392</v>
      </c>
      <c r="H23" s="82">
        <f t="shared" si="3"/>
        <v>528571.42857142852</v>
      </c>
      <c r="I23" s="82">
        <v>528571.42857142852</v>
      </c>
      <c r="J23" s="82">
        <v>528571.42857142852</v>
      </c>
    </row>
    <row r="24" spans="1:10" ht="21" customHeight="1" x14ac:dyDescent="0.25">
      <c r="A24" s="2"/>
      <c r="B24" s="72" t="s">
        <v>8</v>
      </c>
      <c r="C24" s="72"/>
      <c r="D24" s="36">
        <v>1620000</v>
      </c>
      <c r="E24" s="37"/>
      <c r="F24" s="59">
        <v>650000</v>
      </c>
      <c r="G24" s="38">
        <v>45392</v>
      </c>
      <c r="H24" s="82">
        <f t="shared" si="3"/>
        <v>619047.61904761905</v>
      </c>
      <c r="I24" s="82">
        <v>619047.61904761905</v>
      </c>
      <c r="J24" s="82">
        <v>619047.61904761905</v>
      </c>
    </row>
    <row r="25" spans="1:10" ht="21" customHeight="1" x14ac:dyDescent="0.25">
      <c r="A25" s="2"/>
      <c r="B25" s="72" t="s">
        <v>9</v>
      </c>
      <c r="C25" s="72"/>
      <c r="D25" s="36">
        <v>1620000</v>
      </c>
      <c r="E25" s="37"/>
      <c r="F25" s="59">
        <v>650000</v>
      </c>
      <c r="G25" s="38">
        <v>45392</v>
      </c>
      <c r="H25" s="82">
        <f t="shared" si="3"/>
        <v>619047.61904761905</v>
      </c>
      <c r="I25" s="82">
        <v>619047.61904761905</v>
      </c>
      <c r="J25" s="82">
        <v>619047.61904761905</v>
      </c>
    </row>
    <row r="26" spans="1:10" ht="21" customHeight="1" x14ac:dyDescent="0.25">
      <c r="A26" s="2"/>
      <c r="B26" s="72" t="s">
        <v>16</v>
      </c>
      <c r="C26" s="72"/>
      <c r="D26" s="36">
        <v>1399900</v>
      </c>
      <c r="E26" s="37"/>
      <c r="F26" s="59">
        <v>950000</v>
      </c>
      <c r="G26" s="38">
        <v>45392</v>
      </c>
      <c r="H26" s="82">
        <f t="shared" si="3"/>
        <v>904761.90476190473</v>
      </c>
      <c r="I26" s="82">
        <v>904761.90476190473</v>
      </c>
      <c r="J26" s="82">
        <v>904761.90476190473</v>
      </c>
    </row>
    <row r="27" spans="1:10" ht="21" customHeight="1" x14ac:dyDescent="0.25">
      <c r="A27" s="2"/>
      <c r="B27" s="70" t="s">
        <v>15</v>
      </c>
      <c r="C27" s="71"/>
      <c r="D27" s="36">
        <v>1860000</v>
      </c>
      <c r="E27" s="37"/>
      <c r="F27" s="59">
        <v>1090000</v>
      </c>
      <c r="G27" s="42">
        <v>45392</v>
      </c>
      <c r="H27" s="82">
        <f t="shared" si="3"/>
        <v>1038095.2380952381</v>
      </c>
      <c r="I27" s="82">
        <v>1038095.2380952381</v>
      </c>
      <c r="J27" s="82">
        <v>1038095.2380952381</v>
      </c>
    </row>
    <row r="28" spans="1:10" ht="21" customHeight="1" x14ac:dyDescent="0.25">
      <c r="A28" s="2"/>
      <c r="B28" s="72" t="s">
        <v>10</v>
      </c>
      <c r="C28" s="72"/>
      <c r="D28" s="36">
        <v>1165500</v>
      </c>
      <c r="E28" s="37"/>
      <c r="F28" s="59">
        <v>499000</v>
      </c>
      <c r="G28" s="38">
        <v>45392</v>
      </c>
      <c r="H28" s="82">
        <f t="shared" si="3"/>
        <v>475238.09523809521</v>
      </c>
      <c r="I28" s="82">
        <v>475238.09523809521</v>
      </c>
      <c r="J28" s="82">
        <v>475238.09523809521</v>
      </c>
    </row>
    <row r="29" spans="1:10" ht="21" customHeight="1" x14ac:dyDescent="0.25">
      <c r="A29" s="2"/>
      <c r="B29" s="72" t="s">
        <v>11</v>
      </c>
      <c r="C29" s="72"/>
      <c r="D29" s="36">
        <v>1999000</v>
      </c>
      <c r="E29" s="37"/>
      <c r="F29" s="59">
        <v>1090000</v>
      </c>
      <c r="G29" s="38">
        <v>45392</v>
      </c>
      <c r="H29" s="82">
        <f t="shared" si="3"/>
        <v>1038095.2380952381</v>
      </c>
      <c r="I29" s="82">
        <v>1038095.2380952381</v>
      </c>
      <c r="J29" s="82">
        <v>1038095.2380952381</v>
      </c>
    </row>
    <row r="30" spans="1:10" ht="21" customHeight="1" x14ac:dyDescent="0.25">
      <c r="A30" s="2"/>
      <c r="B30" s="70" t="s">
        <v>14</v>
      </c>
      <c r="C30" s="71"/>
      <c r="D30" s="36">
        <v>1835500</v>
      </c>
      <c r="E30" s="37"/>
      <c r="F30" s="59">
        <v>990000</v>
      </c>
      <c r="G30" s="38">
        <v>45392</v>
      </c>
      <c r="H30" s="82">
        <f t="shared" si="3"/>
        <v>942857.14285714284</v>
      </c>
      <c r="I30" s="82">
        <v>942857.14285714284</v>
      </c>
      <c r="J30" s="82">
        <v>942857.14285714284</v>
      </c>
    </row>
    <row r="31" spans="1:10" ht="21" customHeight="1" x14ac:dyDescent="0.25">
      <c r="A31" s="2"/>
      <c r="B31" s="72" t="s">
        <v>13</v>
      </c>
      <c r="C31" s="72"/>
      <c r="D31" s="36">
        <v>1280000</v>
      </c>
      <c r="E31" s="37"/>
      <c r="F31" s="59">
        <v>690000</v>
      </c>
      <c r="G31" s="42">
        <v>45392</v>
      </c>
      <c r="H31" s="82">
        <f t="shared" si="3"/>
        <v>657142.85714285716</v>
      </c>
      <c r="I31" s="82">
        <v>657142.85714285716</v>
      </c>
      <c r="J31" s="82">
        <v>657142.85714285716</v>
      </c>
    </row>
    <row r="32" spans="1:10" ht="21" customHeight="1" x14ac:dyDescent="0.25">
      <c r="A32" s="2"/>
      <c r="B32" s="72" t="s">
        <v>29</v>
      </c>
      <c r="C32" s="72"/>
      <c r="D32" s="36">
        <v>1300000</v>
      </c>
      <c r="E32" s="37"/>
      <c r="F32" s="59">
        <v>699000</v>
      </c>
      <c r="G32" s="38">
        <v>45392</v>
      </c>
      <c r="H32" s="82">
        <f t="shared" si="3"/>
        <v>665714.28571428568</v>
      </c>
      <c r="I32" s="82">
        <v>665714.28571428568</v>
      </c>
      <c r="J32" s="82">
        <v>665714.28571428568</v>
      </c>
    </row>
    <row r="33" spans="1:10" s="18" customFormat="1" ht="21" customHeight="1" x14ac:dyDescent="0.25">
      <c r="A33" s="2"/>
      <c r="B33" s="72" t="s">
        <v>30</v>
      </c>
      <c r="C33" s="72"/>
      <c r="D33" s="36">
        <v>783500</v>
      </c>
      <c r="E33" s="37">
        <v>25</v>
      </c>
      <c r="F33" s="59">
        <f>D33/100*75</f>
        <v>587625</v>
      </c>
      <c r="G33" s="38">
        <v>45412</v>
      </c>
      <c r="H33" s="82">
        <f t="shared" si="3"/>
        <v>559642.85714285716</v>
      </c>
      <c r="I33" s="84">
        <v>559642.85714285716</v>
      </c>
      <c r="J33" s="84">
        <v>559642.85714285716</v>
      </c>
    </row>
    <row r="34" spans="1:10" ht="27" customHeight="1" thickBot="1" x14ac:dyDescent="0.3">
      <c r="A34" s="2"/>
      <c r="B34" s="9"/>
      <c r="C34" s="9"/>
      <c r="D34" s="4"/>
      <c r="E34" s="5"/>
      <c r="F34" s="5"/>
      <c r="G34" s="6"/>
    </row>
    <row r="35" spans="1:10" ht="31.5" customHeight="1" thickBot="1" x14ac:dyDescent="0.3">
      <c r="A35" s="2"/>
      <c r="B35" s="65" t="s">
        <v>20</v>
      </c>
      <c r="C35" s="66"/>
      <c r="D35" s="66"/>
      <c r="E35" s="66"/>
      <c r="F35" s="66"/>
      <c r="G35" s="67"/>
      <c r="H35">
        <v>1.35</v>
      </c>
      <c r="I35">
        <v>1.25</v>
      </c>
      <c r="J35">
        <v>1.1499999999999999</v>
      </c>
    </row>
    <row r="36" spans="1:10" ht="23.25" customHeight="1" x14ac:dyDescent="0.25">
      <c r="A36" s="2"/>
      <c r="B36" s="68" t="s">
        <v>0</v>
      </c>
      <c r="C36" s="69"/>
      <c r="D36" s="7" t="s">
        <v>3</v>
      </c>
      <c r="E36" s="7" t="s">
        <v>22</v>
      </c>
      <c r="F36" s="10" t="s">
        <v>2</v>
      </c>
      <c r="G36" s="8" t="s">
        <v>1</v>
      </c>
      <c r="H36" s="56" t="s">
        <v>55</v>
      </c>
      <c r="I36" s="56" t="s">
        <v>56</v>
      </c>
      <c r="J36" s="56" t="s">
        <v>57</v>
      </c>
    </row>
    <row r="37" spans="1:10" ht="23.25" customHeight="1" x14ac:dyDescent="0.25">
      <c r="A37" s="2"/>
      <c r="B37" s="70" t="s">
        <v>36</v>
      </c>
      <c r="C37" s="71"/>
      <c r="D37" s="43">
        <v>2990</v>
      </c>
      <c r="E37" s="37">
        <v>10</v>
      </c>
      <c r="F37" s="61">
        <f>D37/100*90</f>
        <v>2691</v>
      </c>
      <c r="G37" s="38">
        <v>45412</v>
      </c>
      <c r="H37" s="82">
        <f>F37/$H$35</f>
        <v>1993.3333333333333</v>
      </c>
      <c r="I37" s="82">
        <f>F37/$I$35</f>
        <v>2152.8000000000002</v>
      </c>
      <c r="J37" s="82">
        <f>F37/$J$35</f>
        <v>2340</v>
      </c>
    </row>
    <row r="38" spans="1:10" ht="23.25" customHeight="1" x14ac:dyDescent="0.25">
      <c r="A38" s="2"/>
      <c r="B38" s="63" t="s">
        <v>37</v>
      </c>
      <c r="C38" s="64"/>
      <c r="D38" s="19">
        <v>7490</v>
      </c>
      <c r="E38" s="16"/>
      <c r="F38" s="62"/>
      <c r="G38" s="47"/>
      <c r="H38" s="82">
        <f>D38/$H$35</f>
        <v>5548.1481481481478</v>
      </c>
      <c r="I38" s="82">
        <f>D38/$I$35</f>
        <v>5992</v>
      </c>
      <c r="J38" s="82">
        <f>D38/$J$35</f>
        <v>6513.04347826087</v>
      </c>
    </row>
    <row r="39" spans="1:10" ht="23.25" customHeight="1" x14ac:dyDescent="0.25">
      <c r="A39" s="2"/>
      <c r="B39" s="63" t="s">
        <v>38</v>
      </c>
      <c r="C39" s="64"/>
      <c r="D39" s="19">
        <v>7990</v>
      </c>
      <c r="E39" s="16"/>
      <c r="F39" s="62"/>
      <c r="G39" s="47"/>
      <c r="H39" s="82">
        <f t="shared" ref="H39:H40" si="4">D39/$H$35</f>
        <v>5918.5185185185182</v>
      </c>
      <c r="I39" s="82">
        <f>D39/$I$35</f>
        <v>6392</v>
      </c>
      <c r="J39" s="82">
        <f>D39/$J$35</f>
        <v>6947.826086956522</v>
      </c>
    </row>
    <row r="40" spans="1:10" ht="23.25" customHeight="1" x14ac:dyDescent="0.25">
      <c r="A40" s="2"/>
      <c r="B40" s="63" t="s">
        <v>39</v>
      </c>
      <c r="C40" s="64"/>
      <c r="D40" s="19">
        <v>1690</v>
      </c>
      <c r="E40" s="16"/>
      <c r="F40" s="62"/>
      <c r="G40" s="47"/>
      <c r="H40" s="82">
        <f t="shared" si="4"/>
        <v>1251.8518518518517</v>
      </c>
      <c r="I40" s="82">
        <f>D40/$I$35</f>
        <v>1352</v>
      </c>
      <c r="J40" s="82">
        <f>D40/$J$35</f>
        <v>1469.5652173913045</v>
      </c>
    </row>
    <row r="41" spans="1:10" ht="23.25" customHeight="1" x14ac:dyDescent="0.25">
      <c r="A41" s="2"/>
      <c r="B41" s="70" t="s">
        <v>40</v>
      </c>
      <c r="C41" s="71"/>
      <c r="D41" s="43">
        <v>1790</v>
      </c>
      <c r="E41" s="37">
        <v>10</v>
      </c>
      <c r="F41" s="61">
        <f>D41/100*90</f>
        <v>1610.9999999999998</v>
      </c>
      <c r="G41" s="38">
        <v>45412</v>
      </c>
      <c r="H41" s="82">
        <f t="shared" ref="H41:H42" si="5">F41/$H$35</f>
        <v>1193.333333333333</v>
      </c>
      <c r="I41" s="82">
        <f t="shared" ref="I41:I42" si="6">F41/$I$35</f>
        <v>1288.7999999999997</v>
      </c>
      <c r="J41" s="82">
        <f t="shared" ref="J41:J42" si="7">F41/$J$35</f>
        <v>1400.8695652173913</v>
      </c>
    </row>
    <row r="42" spans="1:10" ht="23.25" customHeight="1" x14ac:dyDescent="0.25">
      <c r="A42" s="2"/>
      <c r="B42" s="44" t="s">
        <v>46</v>
      </c>
      <c r="C42" s="45"/>
      <c r="D42" s="43">
        <v>12990</v>
      </c>
      <c r="E42" s="37">
        <v>10</v>
      </c>
      <c r="F42" s="61">
        <f>D42/100*90</f>
        <v>11691</v>
      </c>
      <c r="G42" s="38">
        <v>45412</v>
      </c>
      <c r="H42" s="82">
        <f t="shared" si="5"/>
        <v>8660</v>
      </c>
      <c r="I42" s="82">
        <f t="shared" si="6"/>
        <v>9352.7999999999993</v>
      </c>
      <c r="J42" s="82">
        <f t="shared" si="7"/>
        <v>10166.08695652174</v>
      </c>
    </row>
    <row r="43" spans="1:10" ht="21" customHeight="1" x14ac:dyDescent="0.25">
      <c r="A43" s="2"/>
      <c r="B43" s="33" t="s">
        <v>21</v>
      </c>
      <c r="C43" s="33"/>
      <c r="D43" s="17">
        <v>56460</v>
      </c>
      <c r="E43" s="16"/>
      <c r="F43" s="57"/>
      <c r="G43" s="47"/>
      <c r="H43" s="82">
        <f>D43/$H$35</f>
        <v>41822.222222222219</v>
      </c>
      <c r="I43" s="82">
        <f>D43/$I$35</f>
        <v>45168</v>
      </c>
      <c r="J43" s="82">
        <f>D43/$J$35</f>
        <v>49095.652173913048</v>
      </c>
    </row>
    <row r="44" spans="1:10" ht="21" customHeight="1" x14ac:dyDescent="0.25">
      <c r="A44" s="2"/>
      <c r="B44" s="63" t="s">
        <v>24</v>
      </c>
      <c r="C44" s="64"/>
      <c r="D44" s="17">
        <v>7850</v>
      </c>
      <c r="E44" s="16"/>
      <c r="F44" s="57"/>
      <c r="G44" s="47"/>
      <c r="H44" s="82">
        <f>D44/$H$35</f>
        <v>5814.8148148148148</v>
      </c>
      <c r="I44" s="82">
        <f>D44/$I$35</f>
        <v>6280</v>
      </c>
      <c r="J44" s="82">
        <f>D44/$J$35</f>
        <v>6826.0869565217399</v>
      </c>
    </row>
  </sheetData>
  <mergeCells count="37">
    <mergeCell ref="B21:C21"/>
    <mergeCell ref="B26:C26"/>
    <mergeCell ref="B14:C14"/>
    <mergeCell ref="B7:C7"/>
    <mergeCell ref="B8:C8"/>
    <mergeCell ref="B9:C9"/>
    <mergeCell ref="B10:C10"/>
    <mergeCell ref="B11:C11"/>
    <mergeCell ref="B15:C15"/>
    <mergeCell ref="B20:C20"/>
    <mergeCell ref="B19:C19"/>
    <mergeCell ref="B5:G5"/>
    <mergeCell ref="B6:C6"/>
    <mergeCell ref="B36:C36"/>
    <mergeCell ref="B37:C37"/>
    <mergeCell ref="B29:C29"/>
    <mergeCell ref="B28:C28"/>
    <mergeCell ref="B22:C22"/>
    <mergeCell ref="B24:C24"/>
    <mergeCell ref="B25:C25"/>
    <mergeCell ref="B35:G35"/>
    <mergeCell ref="B44:C44"/>
    <mergeCell ref="B1:G1"/>
    <mergeCell ref="B2:C2"/>
    <mergeCell ref="B23:C23"/>
    <mergeCell ref="B27:C27"/>
    <mergeCell ref="B30:C30"/>
    <mergeCell ref="B38:C38"/>
    <mergeCell ref="B39:C39"/>
    <mergeCell ref="B40:C40"/>
    <mergeCell ref="B41:C41"/>
    <mergeCell ref="B31:C31"/>
    <mergeCell ref="B32:C32"/>
    <mergeCell ref="B33:C33"/>
    <mergeCell ref="B3:C3"/>
    <mergeCell ref="B17:G17"/>
    <mergeCell ref="B18:C18"/>
  </mergeCell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J13" sqref="J12:J13"/>
    </sheetView>
  </sheetViews>
  <sheetFormatPr defaultRowHeight="18.75" x14ac:dyDescent="0.3"/>
  <cols>
    <col min="1" max="1" width="5.28515625" customWidth="1"/>
    <col min="2" max="2" width="56.85546875" customWidth="1"/>
    <col min="3" max="3" width="45.28515625" customWidth="1"/>
    <col min="4" max="4" width="17.28515625" customWidth="1"/>
    <col min="5" max="5" width="14" customWidth="1"/>
    <col min="6" max="6" width="22.42578125" style="23" customWidth="1"/>
    <col min="7" max="7" width="26.42578125" style="28" customWidth="1"/>
  </cols>
  <sheetData>
    <row r="1" spans="2:7" ht="21.75" customHeight="1" x14ac:dyDescent="0.3"/>
    <row r="2" spans="2:7" ht="32.25" customHeight="1" x14ac:dyDescent="0.25">
      <c r="B2" s="80" t="s">
        <v>51</v>
      </c>
      <c r="C2" s="80"/>
      <c r="D2" s="80"/>
      <c r="E2" s="80"/>
      <c r="F2" s="80"/>
      <c r="G2" s="80"/>
    </row>
    <row r="3" spans="2:7" ht="26.25" customHeight="1" x14ac:dyDescent="0.25">
      <c r="B3" s="81" t="s">
        <v>0</v>
      </c>
      <c r="C3" s="81"/>
      <c r="D3" s="22" t="s">
        <v>3</v>
      </c>
      <c r="E3" s="22" t="s">
        <v>50</v>
      </c>
      <c r="F3" s="24" t="s">
        <v>2</v>
      </c>
      <c r="G3" s="24" t="s">
        <v>52</v>
      </c>
    </row>
    <row r="4" spans="2:7" x14ac:dyDescent="0.25">
      <c r="B4" s="20" t="s">
        <v>19</v>
      </c>
      <c r="C4" s="20"/>
      <c r="D4" s="1">
        <v>219900</v>
      </c>
      <c r="E4" s="3">
        <v>10</v>
      </c>
      <c r="F4" s="31">
        <f>D4/100*90</f>
        <v>197910</v>
      </c>
      <c r="G4" s="32">
        <v>172095.65</v>
      </c>
    </row>
    <row r="5" spans="2:7" x14ac:dyDescent="0.25">
      <c r="B5" s="78" t="s">
        <v>48</v>
      </c>
      <c r="C5" s="79"/>
      <c r="D5" s="1">
        <v>349950</v>
      </c>
      <c r="E5" s="3">
        <v>10</v>
      </c>
      <c r="F5" s="31">
        <f t="shared" ref="F5:F6" si="0">D5/100*90</f>
        <v>314955</v>
      </c>
      <c r="G5" s="32">
        <v>273873.90999999997</v>
      </c>
    </row>
    <row r="6" spans="2:7" x14ac:dyDescent="0.25">
      <c r="B6" s="20" t="s">
        <v>49</v>
      </c>
      <c r="C6" s="20"/>
      <c r="D6" s="1">
        <v>279800</v>
      </c>
      <c r="E6" s="3">
        <v>10</v>
      </c>
      <c r="F6" s="31">
        <f t="shared" si="0"/>
        <v>251820</v>
      </c>
      <c r="G6" s="32">
        <v>218973.91</v>
      </c>
    </row>
    <row r="7" spans="2:7" x14ac:dyDescent="0.25">
      <c r="B7" s="77" t="s">
        <v>47</v>
      </c>
      <c r="C7" s="77"/>
      <c r="D7" s="1">
        <v>139900</v>
      </c>
      <c r="E7" s="3">
        <v>10</v>
      </c>
      <c r="F7" s="31">
        <f>D7/100*90</f>
        <v>125910</v>
      </c>
      <c r="G7" s="32">
        <v>107615.38</v>
      </c>
    </row>
    <row r="8" spans="2:7" x14ac:dyDescent="0.25">
      <c r="B8" s="12"/>
      <c r="C8" s="12"/>
      <c r="D8" s="4"/>
      <c r="E8" s="5"/>
      <c r="F8" s="25"/>
      <c r="G8" s="29"/>
    </row>
    <row r="9" spans="2:7" ht="29.25" customHeight="1" x14ac:dyDescent="0.25">
      <c r="B9" s="80" t="s">
        <v>54</v>
      </c>
      <c r="C9" s="80"/>
      <c r="D9" s="80"/>
      <c r="E9" s="80"/>
      <c r="F9" s="80"/>
      <c r="G9" s="80"/>
    </row>
    <row r="10" spans="2:7" x14ac:dyDescent="0.25">
      <c r="B10" s="20" t="s">
        <v>17</v>
      </c>
      <c r="C10" s="20"/>
      <c r="D10" s="1">
        <v>315900</v>
      </c>
      <c r="E10" s="3">
        <v>5</v>
      </c>
      <c r="F10" s="31">
        <f>D10/100*95</f>
        <v>300105</v>
      </c>
      <c r="G10" s="32">
        <v>260960.87</v>
      </c>
    </row>
    <row r="11" spans="2:7" x14ac:dyDescent="0.25">
      <c r="B11" s="20" t="s">
        <v>18</v>
      </c>
      <c r="C11" s="20"/>
      <c r="D11" s="1">
        <v>399900</v>
      </c>
      <c r="E11" s="3">
        <v>5</v>
      </c>
      <c r="F11" s="31">
        <f>D11/100*95</f>
        <v>379905</v>
      </c>
      <c r="G11" s="32">
        <v>330352.17</v>
      </c>
    </row>
    <row r="12" spans="2:7" x14ac:dyDescent="0.25">
      <c r="B12" s="20" t="s">
        <v>44</v>
      </c>
      <c r="C12" s="20"/>
      <c r="D12" s="1">
        <v>195900</v>
      </c>
      <c r="E12" s="3">
        <v>15</v>
      </c>
      <c r="F12" s="31">
        <f>D12/100*85</f>
        <v>166515</v>
      </c>
      <c r="G12" s="32">
        <v>144795.65</v>
      </c>
    </row>
    <row r="13" spans="2:7" x14ac:dyDescent="0.25">
      <c r="B13" s="78" t="s">
        <v>32</v>
      </c>
      <c r="C13" s="79"/>
      <c r="D13" s="1">
        <v>389900</v>
      </c>
      <c r="E13" s="3">
        <v>20</v>
      </c>
      <c r="F13" s="31">
        <f>D13/100*80</f>
        <v>311920</v>
      </c>
      <c r="G13" s="32">
        <v>239938.46</v>
      </c>
    </row>
    <row r="14" spans="2:7" x14ac:dyDescent="0.25">
      <c r="B14" s="77" t="s">
        <v>33</v>
      </c>
      <c r="C14" s="77"/>
      <c r="D14" s="1">
        <v>399900</v>
      </c>
      <c r="E14" s="3">
        <v>20</v>
      </c>
      <c r="F14" s="31">
        <f>D14/100*80</f>
        <v>319920</v>
      </c>
      <c r="G14" s="32">
        <v>246092.31</v>
      </c>
    </row>
    <row r="15" spans="2:7" x14ac:dyDescent="0.25">
      <c r="B15" s="77" t="s">
        <v>34</v>
      </c>
      <c r="C15" s="77"/>
      <c r="D15" s="1">
        <v>369900</v>
      </c>
      <c r="E15" s="3">
        <v>20</v>
      </c>
      <c r="F15" s="31">
        <f>D15/100*80</f>
        <v>295920</v>
      </c>
      <c r="G15" s="32">
        <v>227630.77</v>
      </c>
    </row>
    <row r="16" spans="2:7" x14ac:dyDescent="0.25">
      <c r="B16" s="78" t="s">
        <v>36</v>
      </c>
      <c r="C16" s="79"/>
      <c r="D16" s="15">
        <v>2990</v>
      </c>
      <c r="E16" s="3">
        <v>5</v>
      </c>
      <c r="F16" s="31">
        <f>D16/100*95</f>
        <v>2840.5</v>
      </c>
      <c r="G16" s="32">
        <v>2104.0700000000002</v>
      </c>
    </row>
    <row r="17" spans="2:7" x14ac:dyDescent="0.25">
      <c r="B17" s="78" t="s">
        <v>38</v>
      </c>
      <c r="C17" s="79"/>
      <c r="D17" s="15">
        <v>7990</v>
      </c>
      <c r="E17" s="3">
        <v>5</v>
      </c>
      <c r="F17" s="31">
        <f>D17/100*95</f>
        <v>7590.5000000000009</v>
      </c>
      <c r="G17" s="32">
        <v>5622.59</v>
      </c>
    </row>
    <row r="18" spans="2:7" x14ac:dyDescent="0.25">
      <c r="B18" s="78" t="s">
        <v>39</v>
      </c>
      <c r="C18" s="79"/>
      <c r="D18" s="15">
        <v>1690</v>
      </c>
      <c r="E18" s="3">
        <v>5</v>
      </c>
      <c r="F18" s="31">
        <f>D18/100*95</f>
        <v>1605.4999999999998</v>
      </c>
      <c r="G18" s="32">
        <v>1189.26</v>
      </c>
    </row>
    <row r="19" spans="2:7" x14ac:dyDescent="0.25">
      <c r="B19" s="78" t="s">
        <v>46</v>
      </c>
      <c r="C19" s="79"/>
      <c r="D19" s="15">
        <v>12990</v>
      </c>
      <c r="E19" s="3">
        <v>5</v>
      </c>
      <c r="F19" s="31">
        <f>D19/100*95</f>
        <v>12340.5</v>
      </c>
      <c r="G19" s="32">
        <v>9141.11</v>
      </c>
    </row>
    <row r="20" spans="2:7" ht="21.75" customHeight="1" x14ac:dyDescent="0.3">
      <c r="B20" s="21"/>
      <c r="C20" s="21"/>
      <c r="D20" s="21"/>
      <c r="E20" s="21"/>
      <c r="F20" s="26"/>
      <c r="G20" s="30"/>
    </row>
    <row r="21" spans="2:7" ht="31.5" customHeight="1" x14ac:dyDescent="0.25">
      <c r="B21" s="80" t="s">
        <v>53</v>
      </c>
      <c r="C21" s="80"/>
      <c r="D21" s="80"/>
      <c r="E21" s="80"/>
      <c r="F21" s="80"/>
      <c r="G21" s="80"/>
    </row>
    <row r="22" spans="2:7" x14ac:dyDescent="0.25">
      <c r="B22" s="63" t="s">
        <v>45</v>
      </c>
      <c r="C22" s="64"/>
      <c r="D22" s="19">
        <v>5990</v>
      </c>
      <c r="E22" s="16"/>
      <c r="F22" s="27"/>
      <c r="G22" s="27"/>
    </row>
    <row r="23" spans="2:7" x14ac:dyDescent="0.25">
      <c r="B23" s="76" t="s">
        <v>25</v>
      </c>
      <c r="C23" s="76"/>
      <c r="D23" s="17">
        <v>15490</v>
      </c>
      <c r="E23" s="16"/>
      <c r="F23" s="27"/>
      <c r="G23" s="27"/>
    </row>
    <row r="24" spans="2:7" x14ac:dyDescent="0.25">
      <c r="B24" s="76" t="s">
        <v>26</v>
      </c>
      <c r="C24" s="76"/>
      <c r="D24" s="17">
        <v>6990</v>
      </c>
      <c r="E24" s="16"/>
      <c r="F24" s="27"/>
      <c r="G24" s="27"/>
    </row>
    <row r="25" spans="2:7" x14ac:dyDescent="0.25">
      <c r="B25" s="76" t="s">
        <v>27</v>
      </c>
      <c r="C25" s="76"/>
      <c r="D25" s="17">
        <v>10990</v>
      </c>
      <c r="E25" s="16"/>
      <c r="F25" s="27"/>
      <c r="G25" s="27"/>
    </row>
    <row r="26" spans="2:7" x14ac:dyDescent="0.25">
      <c r="B26" s="76" t="s">
        <v>28</v>
      </c>
      <c r="C26" s="76"/>
      <c r="D26" s="17">
        <v>8490</v>
      </c>
      <c r="E26" s="16"/>
      <c r="F26" s="27"/>
      <c r="G26" s="27"/>
    </row>
  </sheetData>
  <mergeCells count="18">
    <mergeCell ref="B3:C3"/>
    <mergeCell ref="B7:C7"/>
    <mergeCell ref="B5:C5"/>
    <mergeCell ref="B2:G2"/>
    <mergeCell ref="B13:C13"/>
    <mergeCell ref="B9:G9"/>
    <mergeCell ref="B26:C26"/>
    <mergeCell ref="B14:C14"/>
    <mergeCell ref="B15:C15"/>
    <mergeCell ref="B16:C16"/>
    <mergeCell ref="B17:C17"/>
    <mergeCell ref="B18:C18"/>
    <mergeCell ref="B19:C19"/>
    <mergeCell ref="B21:G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Скидки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Kirill.Adamiya</cp:lastModifiedBy>
  <cp:lastPrinted>2022-03-10T05:14:23Z</cp:lastPrinted>
  <dcterms:created xsi:type="dcterms:W3CDTF">2020-11-18T05:13:00Z</dcterms:created>
  <dcterms:modified xsi:type="dcterms:W3CDTF">2024-03-28T10:01:22Z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4EE2DC7B30B348E698B2A4D9AF1A4B22</vt:lpwstr>
  </property>
</Properties>
</file>